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ursing\0 Pre NUR GPA Calc\"/>
    </mc:Choice>
  </mc:AlternateContent>
  <xr:revisionPtr revIDLastSave="0" documentId="8_{2040BE33-A2AF-4FDA-AEF3-13AFFD484FA7}" xr6:coauthVersionLast="47" xr6:coauthVersionMax="47" xr10:uidLastSave="{00000000-0000-0000-0000-000000000000}"/>
  <bookViews>
    <workbookView xWindow="-14430" yWindow="-16320" windowWidth="29040" windowHeight="15840" activeTab="3" xr2:uid="{1ED844BC-8F94-4E1A-8FD3-2109D78961AE}"/>
  </bookViews>
  <sheets>
    <sheet name="Sheet1" sheetId="1" r:id="rId1"/>
    <sheet name="DONT use" sheetId="2" r:id="rId2"/>
    <sheet name="TEST" sheetId="3" r:id="rId3"/>
    <sheet name="BLANK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4" l="1"/>
  <c r="G18" i="4"/>
  <c r="J18" i="4"/>
  <c r="I19" i="4"/>
  <c r="G19" i="4"/>
  <c r="J19" i="4"/>
  <c r="G3" i="4"/>
  <c r="I3" i="4"/>
  <c r="J3" i="4"/>
  <c r="G4" i="4"/>
  <c r="I4" i="4"/>
  <c r="J4" i="4"/>
  <c r="G9" i="4"/>
  <c r="I9" i="4"/>
  <c r="J9" i="4"/>
  <c r="G15" i="4"/>
  <c r="I15" i="4"/>
  <c r="J15" i="4"/>
  <c r="G17" i="4"/>
  <c r="I17" i="4"/>
  <c r="J17" i="4"/>
  <c r="G20" i="4"/>
  <c r="I20" i="4"/>
  <c r="J20" i="4"/>
  <c r="J24" i="4"/>
  <c r="J23" i="4"/>
  <c r="J22" i="4"/>
  <c r="G12" i="4"/>
  <c r="I12" i="4"/>
  <c r="J12" i="4"/>
  <c r="I11" i="4"/>
  <c r="J11" i="4"/>
  <c r="G11" i="4"/>
  <c r="G5" i="4"/>
  <c r="I5" i="4"/>
  <c r="G6" i="4"/>
  <c r="I6" i="4"/>
  <c r="J6" i="4"/>
  <c r="G7" i="4"/>
  <c r="I7" i="4"/>
  <c r="G8" i="4"/>
  <c r="I8" i="4"/>
  <c r="J8" i="4"/>
  <c r="G10" i="4"/>
  <c r="I10" i="4"/>
  <c r="G13" i="4"/>
  <c r="I13" i="4"/>
  <c r="G14" i="4"/>
  <c r="I14" i="4"/>
  <c r="J14" i="4"/>
  <c r="G16" i="4"/>
  <c r="I16" i="4"/>
  <c r="J16" i="4"/>
  <c r="G21" i="4"/>
  <c r="I21" i="4"/>
  <c r="G17" i="3"/>
  <c r="J7" i="3"/>
  <c r="J11" i="3"/>
  <c r="J17" i="2"/>
  <c r="J16" i="2"/>
  <c r="J15" i="2"/>
  <c r="J14" i="2"/>
  <c r="J13" i="2"/>
  <c r="J12" i="2"/>
  <c r="J20" i="2"/>
  <c r="J11" i="2"/>
  <c r="J10" i="2"/>
  <c r="J9" i="2"/>
  <c r="J18" i="2"/>
  <c r="J8" i="2"/>
  <c r="J7" i="2"/>
  <c r="J6" i="2"/>
  <c r="J5" i="2"/>
  <c r="J4" i="2"/>
  <c r="J3" i="2"/>
  <c r="I18" i="3"/>
  <c r="G18" i="3"/>
  <c r="I16" i="3"/>
  <c r="J16" i="3"/>
  <c r="G16" i="3"/>
  <c r="I15" i="3"/>
  <c r="J15" i="3"/>
  <c r="G15" i="3"/>
  <c r="I14" i="3"/>
  <c r="J14" i="3"/>
  <c r="G14" i="3"/>
  <c r="I13" i="3"/>
  <c r="J13" i="3"/>
  <c r="G13" i="3"/>
  <c r="I12" i="3"/>
  <c r="J12" i="3"/>
  <c r="G12" i="3"/>
  <c r="I11" i="3"/>
  <c r="G11" i="3"/>
  <c r="I10" i="3"/>
  <c r="J10" i="3"/>
  <c r="G10" i="3"/>
  <c r="I9" i="3"/>
  <c r="J9" i="3"/>
  <c r="G9" i="3"/>
  <c r="I8" i="3"/>
  <c r="J8" i="3"/>
  <c r="G8" i="3"/>
  <c r="I7" i="3"/>
  <c r="G7" i="3"/>
  <c r="I6" i="3"/>
  <c r="J6" i="3"/>
  <c r="G6" i="3"/>
  <c r="I5" i="3"/>
  <c r="J5" i="3"/>
  <c r="G5" i="3"/>
  <c r="I4" i="3"/>
  <c r="J4" i="3"/>
  <c r="G4" i="3"/>
  <c r="I3" i="3"/>
  <c r="J3" i="3"/>
  <c r="G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G10" i="2"/>
  <c r="G11" i="2"/>
  <c r="J7" i="4"/>
  <c r="J5" i="4"/>
  <c r="J10" i="4"/>
  <c r="J21" i="4"/>
  <c r="J13" i="4"/>
  <c r="J18" i="3"/>
  <c r="J19" i="3"/>
  <c r="J19" i="2"/>
  <c r="J21" i="3"/>
  <c r="J20" i="3"/>
  <c r="G9" i="2"/>
  <c r="G4" i="2"/>
  <c r="G5" i="2"/>
  <c r="G6" i="2"/>
  <c r="G7" i="2"/>
  <c r="G8" i="2"/>
  <c r="G13" i="2"/>
  <c r="G14" i="2"/>
  <c r="G15" i="2"/>
  <c r="G16" i="2"/>
  <c r="G17" i="2"/>
  <c r="G12" i="2"/>
  <c r="G3" i="2"/>
  <c r="F16" i="1"/>
  <c r="F15" i="1"/>
  <c r="F17" i="1"/>
  <c r="F5" i="1"/>
  <c r="F6" i="1"/>
  <c r="F7" i="1"/>
  <c r="F8" i="1"/>
  <c r="F9" i="1"/>
  <c r="F4" i="1"/>
</calcChain>
</file>

<file path=xl/sharedStrings.xml><?xml version="1.0" encoding="utf-8"?>
<sst xmlns="http://schemas.openxmlformats.org/spreadsheetml/2006/main" count="174" uniqueCount="65">
  <si>
    <t>SCI</t>
  </si>
  <si>
    <t>CH 221</t>
  </si>
  <si>
    <t>A&amp;P</t>
  </si>
  <si>
    <t>MICRO</t>
  </si>
  <si>
    <t>CH 227</t>
  </si>
  <si>
    <t>CH 222</t>
  </si>
  <si>
    <t>CH 228</t>
  </si>
  <si>
    <t>CH 223</t>
  </si>
  <si>
    <t>CH 229</t>
  </si>
  <si>
    <t>Sem Cr</t>
  </si>
  <si>
    <t>A&amp;P GPA</t>
  </si>
  <si>
    <t>SCI GPA</t>
  </si>
  <si>
    <t>NUTR</t>
  </si>
  <si>
    <t>STATS</t>
  </si>
  <si>
    <t>L-D PSYC</t>
  </si>
  <si>
    <t>INQS</t>
  </si>
  <si>
    <t>Overall GPA</t>
  </si>
  <si>
    <t>Grade</t>
  </si>
  <si>
    <t>C+</t>
  </si>
  <si>
    <t>B+</t>
  </si>
  <si>
    <t>B-</t>
  </si>
  <si>
    <t>C</t>
  </si>
  <si>
    <t>Grade Point</t>
  </si>
  <si>
    <t>Course</t>
  </si>
  <si>
    <t>Quarter</t>
  </si>
  <si>
    <t>A</t>
  </si>
  <si>
    <t>A-</t>
  </si>
  <si>
    <t>B</t>
  </si>
  <si>
    <t>C-</t>
  </si>
  <si>
    <t>D+</t>
  </si>
  <si>
    <t>D</t>
  </si>
  <si>
    <t>F</t>
  </si>
  <si>
    <t xml:space="preserve"> SCIENCE GPA (minimum 3.000)</t>
  </si>
  <si>
    <t xml:space="preserve"> OVERALL GPA (minimum 3.000)</t>
  </si>
  <si>
    <t>Anatomy &amp;Physiology GPA (minimum 2.670)</t>
  </si>
  <si>
    <t>Example Class</t>
  </si>
  <si>
    <t>Institution</t>
  </si>
  <si>
    <t>BI 211</t>
  </si>
  <si>
    <t>Portland CC</t>
  </si>
  <si>
    <t>Quarter or 
Semester Class</t>
  </si>
  <si>
    <t>Original
Course Cr</t>
  </si>
  <si>
    <t>Equiv to 
Semester Cr</t>
  </si>
  <si>
    <t>Lab Science</t>
  </si>
  <si>
    <t>Non-Science</t>
  </si>
  <si>
    <t>Grade 
Point</t>
  </si>
  <si>
    <t>Quality 
Point</t>
  </si>
  <si>
    <t>Course 
Number</t>
  </si>
  <si>
    <t>BIOL 211</t>
  </si>
  <si>
    <t>BIOL 212</t>
  </si>
  <si>
    <t>Semester</t>
  </si>
  <si>
    <t>BI 231</t>
  </si>
  <si>
    <t>BI 232</t>
  </si>
  <si>
    <t>BI 233</t>
  </si>
  <si>
    <t>PCC</t>
  </si>
  <si>
    <t>FN 280</t>
  </si>
  <si>
    <t>Chemeketa</t>
  </si>
  <si>
    <t>MATH 140</t>
  </si>
  <si>
    <t>Linfield</t>
  </si>
  <si>
    <t>PSYC 155</t>
  </si>
  <si>
    <t>WR 121</t>
  </si>
  <si>
    <t>WR 122</t>
  </si>
  <si>
    <t>Mt. Hood CC</t>
  </si>
  <si>
    <r>
      <t xml:space="preserve">Quarter or 
Semester Class
</t>
    </r>
    <r>
      <rPr>
        <b/>
        <sz val="10"/>
        <color theme="0"/>
        <rFont val="Calibri"/>
        <family val="2"/>
        <scheme val="minor"/>
      </rPr>
      <t>*Use Drop-down</t>
    </r>
  </si>
  <si>
    <t xml:space="preserve">Grade
</t>
  </si>
  <si>
    <t>Anatomy &amp;Physiology GPA (minimum 2.650)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</si>
</sst>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12" xfId="0" applyFill="1" applyBorder="1"/>
    <xf numFmtId="0" fontId="0" fillId="2" borderId="5" xfId="0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0" fillId="2" borderId="14" xfId="0" applyFill="1" applyBorder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0" fontId="0" fillId="3" borderId="21" xfId="0" applyFill="1" applyBorder="1"/>
    <xf numFmtId="0" fontId="0" fillId="3" borderId="3" xfId="0" applyFill="1" applyBorder="1"/>
    <xf numFmtId="164" fontId="0" fillId="3" borderId="3" xfId="0" applyNumberFormat="1" applyFill="1" applyBorder="1"/>
    <xf numFmtId="164" fontId="0" fillId="3" borderId="22" xfId="0" applyNumberFormat="1" applyFill="1" applyBorder="1"/>
    <xf numFmtId="0" fontId="0" fillId="3" borderId="13" xfId="0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0" fillId="3" borderId="8" xfId="0" applyNumberFormat="1" applyFill="1" applyBorder="1"/>
    <xf numFmtId="0" fontId="0" fillId="3" borderId="16" xfId="0" applyFill="1" applyBorder="1"/>
    <xf numFmtId="0" fontId="0" fillId="3" borderId="26" xfId="0" applyFill="1" applyBorder="1"/>
    <xf numFmtId="0" fontId="0" fillId="3" borderId="2" xfId="0" applyFill="1" applyBorder="1"/>
    <xf numFmtId="164" fontId="0" fillId="3" borderId="2" xfId="0" applyNumberFormat="1" applyFill="1" applyBorder="1"/>
    <xf numFmtId="164" fontId="0" fillId="3" borderId="27" xfId="0" applyNumberFormat="1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5" xfId="0" applyFill="1" applyBorder="1"/>
    <xf numFmtId="164" fontId="0" fillId="4" borderId="5" xfId="0" applyNumberFormat="1" applyFill="1" applyBorder="1"/>
    <xf numFmtId="164" fontId="0" fillId="4" borderId="6" xfId="0" applyNumberFormat="1" applyFill="1" applyBorder="1"/>
    <xf numFmtId="0" fontId="0" fillId="4" borderId="19" xfId="0" applyFill="1" applyBorder="1"/>
    <xf numFmtId="0" fontId="0" fillId="4" borderId="13" xfId="0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4" borderId="8" xfId="0" applyNumberFormat="1" applyFill="1" applyBorder="1"/>
    <xf numFmtId="0" fontId="0" fillId="4" borderId="20" xfId="0" applyFill="1" applyBorder="1"/>
    <xf numFmtId="0" fontId="0" fillId="4" borderId="14" xfId="0" applyFill="1" applyBorder="1"/>
    <xf numFmtId="0" fontId="0" fillId="4" borderId="9" xfId="0" applyFill="1" applyBorder="1"/>
    <xf numFmtId="164" fontId="0" fillId="4" borderId="9" xfId="0" applyNumberFormat="1" applyFill="1" applyBorder="1"/>
    <xf numFmtId="164" fontId="0" fillId="4" borderId="10" xfId="0" applyNumberFormat="1" applyFill="1" applyBorder="1"/>
    <xf numFmtId="0" fontId="1" fillId="5" borderId="15" xfId="0" applyFont="1" applyFill="1" applyBorder="1"/>
    <xf numFmtId="0" fontId="1" fillId="6" borderId="19" xfId="0" applyFont="1" applyFill="1" applyBorder="1"/>
    <xf numFmtId="0" fontId="1" fillId="7" borderId="20" xfId="0" applyFont="1" applyFill="1" applyBorder="1"/>
    <xf numFmtId="0" fontId="0" fillId="0" borderId="31" xfId="0" applyBorder="1"/>
    <xf numFmtId="0" fontId="0" fillId="0" borderId="0" xfId="0" applyBorder="1"/>
    <xf numFmtId="0" fontId="0" fillId="8" borderId="28" xfId="0" applyFill="1" applyBorder="1"/>
    <xf numFmtId="0" fontId="0" fillId="8" borderId="32" xfId="0" applyFill="1" applyBorder="1"/>
    <xf numFmtId="0" fontId="0" fillId="8" borderId="34" xfId="0" applyFill="1" applyBorder="1"/>
    <xf numFmtId="164" fontId="0" fillId="8" borderId="32" xfId="0" applyNumberFormat="1" applyFill="1" applyBorder="1" applyAlignment="1"/>
    <xf numFmtId="0" fontId="0" fillId="8" borderId="33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1" fillId="7" borderId="4" xfId="0" applyFont="1" applyFill="1" applyBorder="1"/>
    <xf numFmtId="0" fontId="1" fillId="7" borderId="23" xfId="0" applyFont="1" applyFill="1" applyBorder="1" applyAlignment="1">
      <alignment horizontal="center" wrapText="1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 wrapText="1"/>
    </xf>
    <xf numFmtId="0" fontId="1" fillId="7" borderId="30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 wrapText="1"/>
    </xf>
    <xf numFmtId="0" fontId="0" fillId="0" borderId="12" xfId="0" applyFill="1" applyBorder="1"/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/>
    <xf numFmtId="164" fontId="0" fillId="0" borderId="5" xfId="0" applyNumberFormat="1" applyFill="1" applyBorder="1"/>
    <xf numFmtId="0" fontId="0" fillId="0" borderId="7" xfId="0" applyFill="1" applyBorder="1"/>
    <xf numFmtId="0" fontId="0" fillId="0" borderId="13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164" fontId="0" fillId="0" borderId="1" xfId="0" applyNumberFormat="1" applyFill="1" applyBorder="1"/>
    <xf numFmtId="0" fontId="0" fillId="0" borderId="11" xfId="0" applyFill="1" applyBorder="1"/>
    <xf numFmtId="0" fontId="0" fillId="0" borderId="26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14" xfId="0" applyFill="1" applyBorder="1"/>
    <xf numFmtId="0" fontId="0" fillId="0" borderId="9" xfId="0" applyFill="1" applyBorder="1" applyAlignment="1">
      <alignment horizontal="center"/>
    </xf>
    <xf numFmtId="2" fontId="0" fillId="0" borderId="9" xfId="0" applyNumberFormat="1" applyFill="1" applyBorder="1"/>
    <xf numFmtId="164" fontId="0" fillId="0" borderId="9" xfId="0" applyNumberFormat="1" applyFill="1" applyBorder="1"/>
    <xf numFmtId="0" fontId="0" fillId="0" borderId="21" xfId="0" applyFill="1" applyBorder="1"/>
    <xf numFmtId="164" fontId="0" fillId="0" borderId="6" xfId="0" applyNumberFormat="1" applyFill="1" applyBorder="1"/>
    <xf numFmtId="0" fontId="0" fillId="0" borderId="16" xfId="0" applyFill="1" applyBorder="1"/>
    <xf numFmtId="0" fontId="0" fillId="0" borderId="15" xfId="0" applyFill="1" applyBorder="1"/>
    <xf numFmtId="0" fontId="0" fillId="0" borderId="19" xfId="0" applyFill="1" applyBorder="1"/>
    <xf numFmtId="0" fontId="0" fillId="0" borderId="20" xfId="0" applyFill="1" applyBorder="1"/>
    <xf numFmtId="164" fontId="0" fillId="8" borderId="37" xfId="0" applyNumberFormat="1" applyFill="1" applyBorder="1"/>
    <xf numFmtId="0" fontId="0" fillId="0" borderId="3" xfId="0" applyFill="1" applyBorder="1" applyAlignment="1">
      <alignment horizontal="center"/>
    </xf>
    <xf numFmtId="2" fontId="0" fillId="0" borderId="3" xfId="0" applyNumberFormat="1" applyFill="1" applyBorder="1"/>
    <xf numFmtId="0" fontId="0" fillId="0" borderId="38" xfId="0" applyFill="1" applyBorder="1"/>
    <xf numFmtId="164" fontId="0" fillId="0" borderId="4" xfId="0" applyNumberFormat="1" applyBorder="1"/>
    <xf numFmtId="2" fontId="0" fillId="0" borderId="39" xfId="0" applyNumberFormat="1" applyFill="1" applyBorder="1"/>
    <xf numFmtId="164" fontId="0" fillId="0" borderId="24" xfId="0" applyNumberFormat="1" applyFill="1" applyBorder="1"/>
    <xf numFmtId="164" fontId="0" fillId="0" borderId="25" xfId="0" applyNumberFormat="1" applyFill="1" applyBorder="1"/>
    <xf numFmtId="0" fontId="0" fillId="0" borderId="24" xfId="0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164" fontId="0" fillId="0" borderId="8" xfId="0" applyNumberFormat="1" applyFill="1" applyBorder="1"/>
    <xf numFmtId="164" fontId="0" fillId="0" borderId="10" xfId="0" applyNumberFormat="1" applyFill="1" applyBorder="1"/>
    <xf numFmtId="164" fontId="0" fillId="0" borderId="27" xfId="0" applyNumberFormat="1" applyFill="1" applyBorder="1"/>
    <xf numFmtId="2" fontId="0" fillId="0" borderId="40" xfId="0" applyNumberFormat="1" applyFill="1" applyBorder="1"/>
    <xf numFmtId="0" fontId="4" fillId="8" borderId="28" xfId="0" applyFont="1" applyFill="1" applyBorder="1"/>
    <xf numFmtId="0" fontId="4" fillId="8" borderId="32" xfId="0" applyFont="1" applyFill="1" applyBorder="1"/>
    <xf numFmtId="0" fontId="4" fillId="8" borderId="32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4" xfId="0" applyFont="1" applyFill="1" applyBorder="1"/>
    <xf numFmtId="164" fontId="4" fillId="8" borderId="32" xfId="0" applyNumberFormat="1" applyFont="1" applyFill="1" applyBorder="1" applyAlignment="1"/>
    <xf numFmtId="164" fontId="4" fillId="8" borderId="37" xfId="0" applyNumberFormat="1" applyFont="1" applyFill="1" applyBorder="1"/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26" xfId="0" applyFill="1" applyBorder="1" applyProtection="1">
      <protection locked="0"/>
    </xf>
    <xf numFmtId="164" fontId="0" fillId="0" borderId="6" xfId="0" applyNumberFormat="1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1" xfId="0" applyNumberFormat="1" applyFill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164" fontId="0" fillId="0" borderId="9" xfId="0" applyNumberFormat="1" applyFill="1" applyBorder="1" applyProtection="1">
      <protection hidden="1"/>
    </xf>
    <xf numFmtId="164" fontId="0" fillId="0" borderId="10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64" fontId="0" fillId="0" borderId="4" xfId="0" applyNumberFormat="1" applyBorder="1" applyProtection="1">
      <protection hidden="1"/>
    </xf>
    <xf numFmtId="0" fontId="0" fillId="3" borderId="18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2" fillId="0" borderId="28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29" xfId="0" applyFont="1" applyBorder="1" applyAlignment="1">
      <alignment horizontal="center" textRotation="90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16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2BBF-BD2B-4504-8FB5-D3103F19B0DC}">
  <dimension ref="A1:F17"/>
  <sheetViews>
    <sheetView workbookViewId="0">
      <selection activeCell="G26" sqref="G26"/>
    </sheetView>
  </sheetViews>
  <sheetFormatPr defaultRowHeight="14.4" x14ac:dyDescent="0.3"/>
  <cols>
    <col min="1" max="1" width="11.5546875" bestFit="1" customWidth="1"/>
    <col min="4" max="4" width="6.33203125" bestFit="1" customWidth="1"/>
    <col min="5" max="5" width="5.5546875" bestFit="1" customWidth="1"/>
    <col min="6" max="6" width="11.44140625" bestFit="1" customWidth="1"/>
  </cols>
  <sheetData>
    <row r="1" spans="1:6" ht="15" thickBot="1" x14ac:dyDescent="0.35">
      <c r="A1" s="14"/>
      <c r="B1" s="15" t="s">
        <v>23</v>
      </c>
      <c r="C1" s="16" t="s">
        <v>9</v>
      </c>
      <c r="D1" s="142" t="s">
        <v>17</v>
      </c>
      <c r="E1" s="143"/>
      <c r="F1" s="17" t="s">
        <v>22</v>
      </c>
    </row>
    <row r="2" spans="1:6" x14ac:dyDescent="0.3">
      <c r="A2" s="140" t="s">
        <v>2</v>
      </c>
      <c r="B2" s="18"/>
      <c r="C2" s="19"/>
      <c r="D2" s="19"/>
      <c r="E2" s="20"/>
      <c r="F2" s="21"/>
    </row>
    <row r="3" spans="1:6" ht="15" thickBot="1" x14ac:dyDescent="0.35">
      <c r="A3" s="141"/>
      <c r="B3" s="22"/>
      <c r="C3" s="23"/>
      <c r="D3" s="23"/>
      <c r="E3" s="24"/>
      <c r="F3" s="25"/>
    </row>
    <row r="4" spans="1:6" x14ac:dyDescent="0.3">
      <c r="A4" s="138" t="s">
        <v>0</v>
      </c>
      <c r="B4" s="26" t="s">
        <v>1</v>
      </c>
      <c r="C4" s="27">
        <v>2.67</v>
      </c>
      <c r="D4" s="27" t="s">
        <v>18</v>
      </c>
      <c r="E4" s="28">
        <v>2.2999999999999998</v>
      </c>
      <c r="F4" s="29">
        <f>C4*E4</f>
        <v>6.1409999999999991</v>
      </c>
    </row>
    <row r="5" spans="1:6" x14ac:dyDescent="0.3">
      <c r="A5" s="138"/>
      <c r="B5" s="30" t="s">
        <v>4</v>
      </c>
      <c r="C5" s="31">
        <v>1.33</v>
      </c>
      <c r="D5" s="31" t="s">
        <v>19</v>
      </c>
      <c r="E5" s="32">
        <v>3.3</v>
      </c>
      <c r="F5" s="33">
        <f t="shared" ref="F5:F9" si="0">C5*E5</f>
        <v>4.3890000000000002</v>
      </c>
    </row>
    <row r="6" spans="1:6" x14ac:dyDescent="0.3">
      <c r="A6" s="138"/>
      <c r="B6" s="30" t="s">
        <v>5</v>
      </c>
      <c r="C6" s="31">
        <v>2.67</v>
      </c>
      <c r="D6" s="31" t="s">
        <v>20</v>
      </c>
      <c r="E6" s="32">
        <v>2.7</v>
      </c>
      <c r="F6" s="33">
        <f t="shared" si="0"/>
        <v>7.2090000000000005</v>
      </c>
    </row>
    <row r="7" spans="1:6" x14ac:dyDescent="0.3">
      <c r="A7" s="138"/>
      <c r="B7" s="30" t="s">
        <v>6</v>
      </c>
      <c r="C7" s="31">
        <v>1.33</v>
      </c>
      <c r="D7" s="31" t="s">
        <v>21</v>
      </c>
      <c r="E7" s="32">
        <v>2</v>
      </c>
      <c r="F7" s="33">
        <f t="shared" si="0"/>
        <v>2.66</v>
      </c>
    </row>
    <row r="8" spans="1:6" x14ac:dyDescent="0.3">
      <c r="A8" s="138"/>
      <c r="B8" s="30" t="s">
        <v>7</v>
      </c>
      <c r="C8" s="31">
        <v>2.67</v>
      </c>
      <c r="D8" s="31" t="s">
        <v>18</v>
      </c>
      <c r="E8" s="32">
        <v>2.2999999999999998</v>
      </c>
      <c r="F8" s="33">
        <f t="shared" si="0"/>
        <v>6.1409999999999991</v>
      </c>
    </row>
    <row r="9" spans="1:6" x14ac:dyDescent="0.3">
      <c r="A9" s="139"/>
      <c r="B9" s="30" t="s">
        <v>8</v>
      </c>
      <c r="C9" s="31">
        <v>1.33</v>
      </c>
      <c r="D9" s="31" t="s">
        <v>19</v>
      </c>
      <c r="E9" s="32">
        <v>3.3</v>
      </c>
      <c r="F9" s="33">
        <f t="shared" si="0"/>
        <v>4.3890000000000002</v>
      </c>
    </row>
    <row r="10" spans="1:6" ht="15" thickBot="1" x14ac:dyDescent="0.35">
      <c r="A10" s="34" t="s">
        <v>3</v>
      </c>
      <c r="B10" s="35"/>
      <c r="C10" s="36"/>
      <c r="D10" s="36"/>
      <c r="E10" s="37"/>
      <c r="F10" s="38"/>
    </row>
    <row r="11" spans="1:6" x14ac:dyDescent="0.3">
      <c r="A11" s="39" t="s">
        <v>12</v>
      </c>
      <c r="B11" s="40"/>
      <c r="C11" s="41"/>
      <c r="D11" s="41"/>
      <c r="E11" s="42"/>
      <c r="F11" s="43"/>
    </row>
    <row r="12" spans="1:6" x14ac:dyDescent="0.3">
      <c r="A12" s="44" t="s">
        <v>13</v>
      </c>
      <c r="B12" s="45"/>
      <c r="C12" s="46"/>
      <c r="D12" s="46"/>
      <c r="E12" s="47"/>
      <c r="F12" s="48"/>
    </row>
    <row r="13" spans="1:6" x14ac:dyDescent="0.3">
      <c r="A13" s="44" t="s">
        <v>14</v>
      </c>
      <c r="B13" s="45"/>
      <c r="C13" s="46"/>
      <c r="D13" s="46"/>
      <c r="E13" s="47"/>
      <c r="F13" s="48"/>
    </row>
    <row r="14" spans="1:6" ht="15" thickBot="1" x14ac:dyDescent="0.35">
      <c r="A14" s="49" t="s">
        <v>15</v>
      </c>
      <c r="B14" s="50"/>
      <c r="C14" s="51"/>
      <c r="D14" s="51"/>
      <c r="E14" s="52"/>
      <c r="F14" s="53"/>
    </row>
    <row r="15" spans="1:6" x14ac:dyDescent="0.3">
      <c r="A15" s="54" t="s">
        <v>10</v>
      </c>
      <c r="B15" s="11"/>
      <c r="C15" s="4"/>
      <c r="D15" s="4"/>
      <c r="E15" s="5"/>
      <c r="F15" s="6" t="e">
        <f>SUM(F2:F3)/SUM(C2:C3)</f>
        <v>#DIV/0!</v>
      </c>
    </row>
    <row r="16" spans="1:6" x14ac:dyDescent="0.3">
      <c r="A16" s="55" t="s">
        <v>11</v>
      </c>
      <c r="B16" s="12"/>
      <c r="C16" s="2"/>
      <c r="D16" s="2"/>
      <c r="E16" s="3"/>
      <c r="F16" s="7">
        <f>SUM(F2:F10)/SUM(C2:C10)</f>
        <v>2.5774166666666667</v>
      </c>
    </row>
    <row r="17" spans="1:6" ht="15" thickBot="1" x14ac:dyDescent="0.35">
      <c r="A17" s="56" t="s">
        <v>16</v>
      </c>
      <c r="B17" s="13"/>
      <c r="C17" s="8"/>
      <c r="D17" s="8"/>
      <c r="E17" s="9"/>
      <c r="F17" s="10">
        <f>SUM(F2:F14)/SUM(C2:C14)</f>
        <v>2.5774166666666667</v>
      </c>
    </row>
  </sheetData>
  <mergeCells count="3">
    <mergeCell ref="A4:A9"/>
    <mergeCell ref="A2:A3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8A42-F6FA-4503-9C62-34257D682D7C}">
  <dimension ref="A1:J32"/>
  <sheetViews>
    <sheetView workbookViewId="0">
      <selection activeCell="J3" sqref="J3"/>
    </sheetView>
  </sheetViews>
  <sheetFormatPr defaultRowHeight="14.4" x14ac:dyDescent="0.3"/>
  <cols>
    <col min="1" max="1" width="5.109375" customWidth="1"/>
    <col min="2" max="2" width="13.5546875" bestFit="1" customWidth="1"/>
    <col min="3" max="3" width="10.44140625" customWidth="1"/>
    <col min="4" max="4" width="19.5546875" customWidth="1"/>
    <col min="5" max="5" width="14.33203125" customWidth="1"/>
    <col min="6" max="6" width="9.44140625" bestFit="1" customWidth="1"/>
    <col min="7" max="7" width="11.44140625" customWidth="1"/>
    <col min="8" max="9" width="7.5546875" customWidth="1"/>
    <col min="10" max="10" width="9" customWidth="1"/>
  </cols>
  <sheetData>
    <row r="1" spans="1:10" ht="30.75" customHeight="1" thickBot="1" x14ac:dyDescent="0.35">
      <c r="B1" s="65"/>
      <c r="C1" s="66" t="s">
        <v>46</v>
      </c>
      <c r="D1" s="67" t="s">
        <v>36</v>
      </c>
      <c r="E1" s="66" t="s">
        <v>39</v>
      </c>
      <c r="F1" s="68" t="s">
        <v>40</v>
      </c>
      <c r="G1" s="69" t="s">
        <v>41</v>
      </c>
      <c r="H1" s="70" t="s">
        <v>17</v>
      </c>
      <c r="I1" s="66" t="s">
        <v>44</v>
      </c>
      <c r="J1" s="71" t="s">
        <v>45</v>
      </c>
    </row>
    <row r="2" spans="1:10" ht="15" thickBot="1" x14ac:dyDescent="0.35">
      <c r="B2" s="59" t="s">
        <v>35</v>
      </c>
      <c r="C2" s="60" t="s">
        <v>37</v>
      </c>
      <c r="D2" s="60" t="s">
        <v>38</v>
      </c>
      <c r="E2" s="64" t="s">
        <v>24</v>
      </c>
      <c r="F2" s="63">
        <v>4</v>
      </c>
      <c r="G2" s="61">
        <v>2.67</v>
      </c>
      <c r="H2" s="63" t="s">
        <v>26</v>
      </c>
      <c r="I2" s="62">
        <v>3.7</v>
      </c>
      <c r="J2" s="95">
        <v>9.8789999999999996</v>
      </c>
    </row>
    <row r="3" spans="1:10" ht="16.5" customHeight="1" thickBot="1" x14ac:dyDescent="0.35">
      <c r="A3" s="148" t="s">
        <v>42</v>
      </c>
      <c r="B3" s="147" t="s">
        <v>0</v>
      </c>
      <c r="C3" s="72"/>
      <c r="D3" s="72"/>
      <c r="E3" s="73"/>
      <c r="F3" s="73"/>
      <c r="G3" s="74">
        <f>IF(E3="Quarter",F3*2/3,F3)</f>
        <v>0</v>
      </c>
      <c r="H3" s="73"/>
      <c r="I3" s="75" t="str">
        <f>IFERROR(VLOOKUP(H3,$B$22:$C$32,2,FALSE),"")</f>
        <v/>
      </c>
      <c r="J3" s="75" t="str">
        <f>IFERROR(IF(I3="","",F3*I3),"")</f>
        <v/>
      </c>
    </row>
    <row r="4" spans="1:10" ht="16.5" customHeight="1" thickBot="1" x14ac:dyDescent="0.35">
      <c r="A4" s="149"/>
      <c r="B4" s="145"/>
      <c r="C4" s="89"/>
      <c r="D4" s="77"/>
      <c r="E4" s="78"/>
      <c r="F4" s="78"/>
      <c r="G4" s="79">
        <f t="shared" ref="G4:G17" si="0">IF(E4="Quarter",F4*2/3,F4)</f>
        <v>0</v>
      </c>
      <c r="H4" s="78"/>
      <c r="I4" s="80" t="str">
        <f t="shared" ref="I4" si="1">IFERROR(VLOOKUP(H4,$B$22:$C$32,2,FALSE),"")</f>
        <v/>
      </c>
      <c r="J4" s="75" t="str">
        <f t="shared" ref="J4:J17" si="2">IFERROR(IF(I4="","",F4*I4),"")</f>
        <v/>
      </c>
    </row>
    <row r="5" spans="1:10" ht="16.5" customHeight="1" thickBot="1" x14ac:dyDescent="0.35">
      <c r="A5" s="149"/>
      <c r="B5" s="145"/>
      <c r="C5" s="89"/>
      <c r="D5" s="77"/>
      <c r="E5" s="78"/>
      <c r="F5" s="78"/>
      <c r="G5" s="79">
        <f t="shared" si="0"/>
        <v>0</v>
      </c>
      <c r="H5" s="78"/>
      <c r="I5" s="80" t="str">
        <f t="shared" ref="I5" si="3">IFERROR(VLOOKUP(H5,$B$22:$C$32,2,FALSE),"")</f>
        <v/>
      </c>
      <c r="J5" s="75" t="str">
        <f t="shared" si="2"/>
        <v/>
      </c>
    </row>
    <row r="6" spans="1:10" ht="16.5" customHeight="1" thickBot="1" x14ac:dyDescent="0.35">
      <c r="A6" s="149"/>
      <c r="B6" s="145"/>
      <c r="C6" s="89"/>
      <c r="D6" s="77"/>
      <c r="E6" s="78"/>
      <c r="F6" s="78"/>
      <c r="G6" s="79">
        <f t="shared" si="0"/>
        <v>0</v>
      </c>
      <c r="H6" s="78"/>
      <c r="I6" s="80" t="str">
        <f t="shared" ref="I6" si="4">IFERROR(VLOOKUP(H6,$B$22:$C$32,2,FALSE),"")</f>
        <v/>
      </c>
      <c r="J6" s="75" t="str">
        <f t="shared" si="2"/>
        <v/>
      </c>
    </row>
    <row r="7" spans="1:10" ht="16.5" customHeight="1" thickBot="1" x14ac:dyDescent="0.35">
      <c r="A7" s="149"/>
      <c r="B7" s="145"/>
      <c r="C7" s="89"/>
      <c r="D7" s="77"/>
      <c r="E7" s="78"/>
      <c r="F7" s="78"/>
      <c r="G7" s="79">
        <f t="shared" si="0"/>
        <v>0</v>
      </c>
      <c r="H7" s="78"/>
      <c r="I7" s="80" t="str">
        <f t="shared" ref="I7" si="5">IFERROR(VLOOKUP(H7,$B$22:$C$32,2,FALSE),"")</f>
        <v/>
      </c>
      <c r="J7" s="75" t="str">
        <f t="shared" si="2"/>
        <v/>
      </c>
    </row>
    <row r="8" spans="1:10" ht="16.5" customHeight="1" thickBot="1" x14ac:dyDescent="0.35">
      <c r="A8" s="149"/>
      <c r="B8" s="146"/>
      <c r="C8" s="98"/>
      <c r="D8" s="85"/>
      <c r="E8" s="86"/>
      <c r="F8" s="86"/>
      <c r="G8" s="87">
        <f t="shared" si="0"/>
        <v>0</v>
      </c>
      <c r="H8" s="86"/>
      <c r="I8" s="88" t="str">
        <f t="shared" ref="I8" si="6">IFERROR(VLOOKUP(H8,$B$22:$C$32,2,FALSE),"")</f>
        <v/>
      </c>
      <c r="J8" s="75" t="str">
        <f t="shared" si="2"/>
        <v/>
      </c>
    </row>
    <row r="9" spans="1:10" ht="16.5" customHeight="1" thickBot="1" x14ac:dyDescent="0.35">
      <c r="A9" s="149"/>
      <c r="B9" s="145" t="s">
        <v>2</v>
      </c>
      <c r="C9" s="89"/>
      <c r="D9" s="89"/>
      <c r="E9" s="96"/>
      <c r="F9" s="96"/>
      <c r="G9" s="97">
        <f>IF(E9="Quarter",F9*2/3,F9)</f>
        <v>0</v>
      </c>
      <c r="H9" s="96"/>
      <c r="I9" s="75" t="str">
        <f t="shared" ref="I9" si="7">IFERROR(VLOOKUP(H9,$B$22:$C$32,2,FALSE),"")</f>
        <v/>
      </c>
      <c r="J9" s="75" t="str">
        <f t="shared" si="2"/>
        <v/>
      </c>
    </row>
    <row r="10" spans="1:10" ht="16.5" customHeight="1" thickBot="1" x14ac:dyDescent="0.35">
      <c r="A10" s="149"/>
      <c r="B10" s="145"/>
      <c r="C10" s="76"/>
      <c r="D10" s="77"/>
      <c r="E10" s="78"/>
      <c r="F10" s="78"/>
      <c r="G10" s="79">
        <f>IF(E10="Quarter",F10*2/3,F10)</f>
        <v>0</v>
      </c>
      <c r="H10" s="78"/>
      <c r="I10" s="80" t="str">
        <f t="shared" ref="I10" si="8">IFERROR(VLOOKUP(H10,$B$22:$C$32,2,FALSE),"")</f>
        <v/>
      </c>
      <c r="J10" s="75" t="str">
        <f t="shared" si="2"/>
        <v/>
      </c>
    </row>
    <row r="11" spans="1:10" ht="16.5" customHeight="1" thickBot="1" x14ac:dyDescent="0.35">
      <c r="A11" s="149"/>
      <c r="B11" s="145"/>
      <c r="C11" s="81"/>
      <c r="D11" s="82"/>
      <c r="E11" s="83"/>
      <c r="F11" s="83"/>
      <c r="G11" s="79">
        <f>IF(E11="Quarter",F11*2/3,F11)</f>
        <v>0</v>
      </c>
      <c r="H11" s="83"/>
      <c r="I11" s="80" t="str">
        <f t="shared" ref="I11" si="9">IFERROR(VLOOKUP(H11,$B$22:$C$32,2,FALSE),"")</f>
        <v/>
      </c>
      <c r="J11" s="75" t="str">
        <f t="shared" si="2"/>
        <v/>
      </c>
    </row>
    <row r="12" spans="1:10" ht="16.5" customHeight="1" thickBot="1" x14ac:dyDescent="0.35">
      <c r="A12" s="149"/>
      <c r="B12" s="146"/>
      <c r="C12" s="85"/>
      <c r="D12" s="85"/>
      <c r="E12" s="86"/>
      <c r="F12" s="86"/>
      <c r="G12" s="87">
        <f>IF(E12="Quarter",F12*2/3,F12)</f>
        <v>0</v>
      </c>
      <c r="H12" s="83"/>
      <c r="I12" s="80" t="str">
        <f t="shared" ref="I12" si="10">IFERROR(VLOOKUP(H12,$B$22:$C$32,2,FALSE),"")</f>
        <v/>
      </c>
      <c r="J12" s="75" t="str">
        <f t="shared" si="2"/>
        <v/>
      </c>
    </row>
    <row r="13" spans="1:10" ht="16.5" customHeight="1" thickBot="1" x14ac:dyDescent="0.35">
      <c r="A13" s="150"/>
      <c r="B13" s="91" t="s">
        <v>3</v>
      </c>
      <c r="C13" s="82"/>
      <c r="D13" s="82"/>
      <c r="E13" s="86"/>
      <c r="F13" s="86"/>
      <c r="G13" s="87">
        <f t="shared" si="0"/>
        <v>0</v>
      </c>
      <c r="H13" s="86"/>
      <c r="I13" s="88" t="str">
        <f t="shared" ref="I13" si="11">IFERROR(VLOOKUP(H13,$B$22:$C$32,2,FALSE),"")</f>
        <v/>
      </c>
      <c r="J13" s="75" t="str">
        <f t="shared" si="2"/>
        <v/>
      </c>
    </row>
    <row r="14" spans="1:10" ht="16.5" customHeight="1" thickBot="1" x14ac:dyDescent="0.35">
      <c r="A14" s="151" t="s">
        <v>43</v>
      </c>
      <c r="B14" s="92" t="s">
        <v>12</v>
      </c>
      <c r="C14" s="72"/>
      <c r="D14" s="72"/>
      <c r="E14" s="73"/>
      <c r="F14" s="73"/>
      <c r="G14" s="74">
        <f t="shared" si="0"/>
        <v>0</v>
      </c>
      <c r="H14" s="73"/>
      <c r="I14" s="75" t="str">
        <f t="shared" ref="I14" si="12">IFERROR(VLOOKUP(H14,$B$22:$C$32,2,FALSE),"")</f>
        <v/>
      </c>
      <c r="J14" s="75" t="str">
        <f t="shared" si="2"/>
        <v/>
      </c>
    </row>
    <row r="15" spans="1:10" ht="16.5" customHeight="1" thickBot="1" x14ac:dyDescent="0.35">
      <c r="A15" s="152"/>
      <c r="B15" s="93" t="s">
        <v>13</v>
      </c>
      <c r="C15" s="77"/>
      <c r="D15" s="77"/>
      <c r="E15" s="78"/>
      <c r="F15" s="78"/>
      <c r="G15" s="79">
        <f t="shared" si="0"/>
        <v>0</v>
      </c>
      <c r="H15" s="78"/>
      <c r="I15" s="80" t="str">
        <f t="shared" ref="I15" si="13">IFERROR(VLOOKUP(H15,$B$22:$C$32,2,FALSE),"")</f>
        <v/>
      </c>
      <c r="J15" s="75" t="str">
        <f t="shared" si="2"/>
        <v/>
      </c>
    </row>
    <row r="16" spans="1:10" ht="16.5" customHeight="1" thickBot="1" x14ac:dyDescent="0.35">
      <c r="A16" s="152"/>
      <c r="B16" s="93" t="s">
        <v>14</v>
      </c>
      <c r="C16" s="77"/>
      <c r="D16" s="77"/>
      <c r="E16" s="78"/>
      <c r="F16" s="78"/>
      <c r="G16" s="79">
        <f t="shared" si="0"/>
        <v>0</v>
      </c>
      <c r="H16" s="78"/>
      <c r="I16" s="80" t="str">
        <f t="shared" ref="I16" si="14">IFERROR(VLOOKUP(H16,$B$22:$C$32,2,FALSE),"")</f>
        <v/>
      </c>
      <c r="J16" s="75" t="str">
        <f t="shared" si="2"/>
        <v/>
      </c>
    </row>
    <row r="17" spans="1:10" ht="16.5" customHeight="1" thickBot="1" x14ac:dyDescent="0.35">
      <c r="A17" s="153"/>
      <c r="B17" s="94" t="s">
        <v>15</v>
      </c>
      <c r="C17" s="85"/>
      <c r="D17" s="85"/>
      <c r="E17" s="86"/>
      <c r="F17" s="86"/>
      <c r="G17" s="87">
        <f t="shared" si="0"/>
        <v>0</v>
      </c>
      <c r="H17" s="86"/>
      <c r="I17" s="88" t="str">
        <f t="shared" ref="I17" si="15">IFERROR(VLOOKUP(H17,$B$22:$C$32,2,FALSE),"")</f>
        <v/>
      </c>
      <c r="J17" s="75" t="str">
        <f t="shared" si="2"/>
        <v/>
      </c>
    </row>
    <row r="18" spans="1:10" ht="20.25" customHeight="1" thickBot="1" x14ac:dyDescent="0.35">
      <c r="C18" s="57"/>
      <c r="D18" s="57"/>
      <c r="E18" s="154" t="s">
        <v>34</v>
      </c>
      <c r="F18" s="154"/>
      <c r="G18" s="154"/>
      <c r="H18" s="154"/>
      <c r="I18" s="154"/>
      <c r="J18" s="99" t="str">
        <f>IFERROR(SUM(J9:J12)/SUM(G9:G12),"")</f>
        <v/>
      </c>
    </row>
    <row r="19" spans="1:10" ht="20.25" customHeight="1" thickBot="1" x14ac:dyDescent="0.35">
      <c r="C19" s="58"/>
      <c r="D19" s="58"/>
      <c r="E19" s="155" t="s">
        <v>32</v>
      </c>
      <c r="F19" s="155"/>
      <c r="G19" s="155"/>
      <c r="H19" s="155"/>
      <c r="I19" s="155"/>
      <c r="J19" s="99" t="str">
        <f t="shared" ref="J19:J20" si="16">IFERROR(SUM(J10:J13)/SUM(G10:G13),"")</f>
        <v/>
      </c>
    </row>
    <row r="20" spans="1:10" ht="20.25" customHeight="1" thickBot="1" x14ac:dyDescent="0.35">
      <c r="C20" s="58"/>
      <c r="D20" s="58"/>
      <c r="E20" s="144" t="s">
        <v>33</v>
      </c>
      <c r="F20" s="144"/>
      <c r="G20" s="144"/>
      <c r="H20" s="144"/>
      <c r="I20" s="144"/>
      <c r="J20" s="99" t="str">
        <f t="shared" si="16"/>
        <v/>
      </c>
    </row>
    <row r="22" spans="1:10" x14ac:dyDescent="0.3">
      <c r="B22" t="s">
        <v>25</v>
      </c>
      <c r="C22" s="1">
        <v>4</v>
      </c>
      <c r="D22" s="1"/>
    </row>
    <row r="23" spans="1:10" x14ac:dyDescent="0.3">
      <c r="B23" t="s">
        <v>26</v>
      </c>
      <c r="C23" s="1">
        <v>3.7</v>
      </c>
      <c r="D23" s="1"/>
    </row>
    <row r="24" spans="1:10" x14ac:dyDescent="0.3">
      <c r="B24" t="s">
        <v>19</v>
      </c>
      <c r="C24" s="1">
        <v>3.3</v>
      </c>
      <c r="D24" s="1"/>
    </row>
    <row r="25" spans="1:10" x14ac:dyDescent="0.3">
      <c r="B25" t="s">
        <v>27</v>
      </c>
      <c r="C25" s="1">
        <v>3</v>
      </c>
      <c r="D25" s="1"/>
    </row>
    <row r="26" spans="1:10" x14ac:dyDescent="0.3">
      <c r="B26" t="s">
        <v>20</v>
      </c>
      <c r="C26" s="1">
        <v>2.7</v>
      </c>
      <c r="D26" s="1"/>
    </row>
    <row r="27" spans="1:10" x14ac:dyDescent="0.3">
      <c r="B27" t="s">
        <v>18</v>
      </c>
      <c r="C27" s="1">
        <v>2.2999999999999998</v>
      </c>
      <c r="D27" s="1"/>
    </row>
    <row r="28" spans="1:10" x14ac:dyDescent="0.3">
      <c r="B28" t="s">
        <v>21</v>
      </c>
      <c r="C28" s="1">
        <v>2</v>
      </c>
      <c r="D28" s="1"/>
    </row>
    <row r="29" spans="1:10" x14ac:dyDescent="0.3">
      <c r="B29" t="s">
        <v>28</v>
      </c>
      <c r="C29" s="1">
        <v>1.7</v>
      </c>
      <c r="D29" s="1"/>
    </row>
    <row r="30" spans="1:10" x14ac:dyDescent="0.3">
      <c r="B30" t="s">
        <v>29</v>
      </c>
      <c r="C30" s="1">
        <v>1.3</v>
      </c>
      <c r="D30" s="1"/>
    </row>
    <row r="31" spans="1:10" x14ac:dyDescent="0.3">
      <c r="B31" t="s">
        <v>30</v>
      </c>
      <c r="C31" s="1">
        <v>1</v>
      </c>
      <c r="D31" s="1"/>
    </row>
    <row r="32" spans="1:10" x14ac:dyDescent="0.3">
      <c r="B32" t="s">
        <v>31</v>
      </c>
      <c r="C32" s="1">
        <v>0</v>
      </c>
      <c r="D32" s="1"/>
    </row>
  </sheetData>
  <mergeCells count="7">
    <mergeCell ref="E20:I20"/>
    <mergeCell ref="B9:B12"/>
    <mergeCell ref="B3:B8"/>
    <mergeCell ref="A3:A13"/>
    <mergeCell ref="A14:A17"/>
    <mergeCell ref="E18:I18"/>
    <mergeCell ref="E19:I19"/>
  </mergeCells>
  <dataValidations count="3">
    <dataValidation type="list" allowBlank="1" showInputMessage="1" showErrorMessage="1" sqref="H17" xr:uid="{2F782F42-2909-4497-A289-683795358CC8}">
      <formula1>"A, A-, B+, B, B-, C+, C, C-, D+, D"</formula1>
    </dataValidation>
    <dataValidation type="list" allowBlank="1" showInputMessage="1" showErrorMessage="1" sqref="E3:E17" xr:uid="{8A842350-2D78-4E3C-88E8-3D92517B913A}">
      <formula1>"Semester, Quarter"</formula1>
    </dataValidation>
    <dataValidation type="list" allowBlank="1" showInputMessage="1" showErrorMessage="1" sqref="H3:H16" xr:uid="{C2A89655-7FC7-4537-BFCB-CEEB94D25293}">
      <formula1>"A, A-, B+, B, B-, C+, C, 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C45D-1987-4EA2-AED0-BD902F09CF14}">
  <dimension ref="A1:J33"/>
  <sheetViews>
    <sheetView workbookViewId="0">
      <selection activeCell="I16" sqref="I16"/>
    </sheetView>
  </sheetViews>
  <sheetFormatPr defaultRowHeight="14.4" x14ac:dyDescent="0.3"/>
  <cols>
    <col min="1" max="1" width="5.109375" customWidth="1"/>
    <col min="2" max="2" width="13.5546875" bestFit="1" customWidth="1"/>
    <col min="3" max="3" width="10.44140625" customWidth="1"/>
    <col min="4" max="4" width="19.5546875" customWidth="1"/>
    <col min="5" max="5" width="14.33203125" customWidth="1"/>
    <col min="6" max="6" width="9.44140625" bestFit="1" customWidth="1"/>
    <col min="7" max="7" width="11.44140625" customWidth="1"/>
    <col min="8" max="9" width="7.5546875" customWidth="1"/>
    <col min="10" max="10" width="9" customWidth="1"/>
  </cols>
  <sheetData>
    <row r="1" spans="1:10" ht="30.75" customHeight="1" thickBot="1" x14ac:dyDescent="0.35">
      <c r="A1" s="104"/>
      <c r="B1" s="65"/>
      <c r="C1" s="66" t="s">
        <v>46</v>
      </c>
      <c r="D1" s="67" t="s">
        <v>36</v>
      </c>
      <c r="E1" s="66" t="s">
        <v>39</v>
      </c>
      <c r="F1" s="68" t="s">
        <v>40</v>
      </c>
      <c r="G1" s="69" t="s">
        <v>41</v>
      </c>
      <c r="H1" s="70" t="s">
        <v>17</v>
      </c>
      <c r="I1" s="66" t="s">
        <v>44</v>
      </c>
      <c r="J1" s="71" t="s">
        <v>45</v>
      </c>
    </row>
    <row r="2" spans="1:10" ht="15" thickBot="1" x14ac:dyDescent="0.35">
      <c r="A2" s="105"/>
      <c r="B2" s="59" t="s">
        <v>35</v>
      </c>
      <c r="C2" s="60" t="s">
        <v>37</v>
      </c>
      <c r="D2" s="60" t="s">
        <v>38</v>
      </c>
      <c r="E2" s="64" t="s">
        <v>24</v>
      </c>
      <c r="F2" s="63">
        <v>4</v>
      </c>
      <c r="G2" s="61">
        <v>2.67</v>
      </c>
      <c r="H2" s="63" t="s">
        <v>26</v>
      </c>
      <c r="I2" s="62">
        <v>3.7</v>
      </c>
      <c r="J2" s="95">
        <v>9.8789999999999996</v>
      </c>
    </row>
    <row r="3" spans="1:10" ht="16.5" customHeight="1" x14ac:dyDescent="0.3">
      <c r="A3" s="148" t="s">
        <v>42</v>
      </c>
      <c r="B3" s="147" t="s">
        <v>0</v>
      </c>
      <c r="C3" s="72" t="s">
        <v>47</v>
      </c>
      <c r="D3" s="72" t="s">
        <v>57</v>
      </c>
      <c r="E3" s="73" t="s">
        <v>49</v>
      </c>
      <c r="F3" s="73">
        <v>4</v>
      </c>
      <c r="G3" s="74">
        <f>IF(E3="Quarter",F3*2/3,F3)</f>
        <v>4</v>
      </c>
      <c r="H3" s="73" t="s">
        <v>25</v>
      </c>
      <c r="I3" s="75">
        <f t="shared" ref="I3:I16" si="0">IFERROR(VLOOKUP(H3,$B$23:$C$33,2,FALSE),"")</f>
        <v>4</v>
      </c>
      <c r="J3" s="90">
        <f>IFERROR(IF(I3="","",G3*I3),"")</f>
        <v>16</v>
      </c>
    </row>
    <row r="4" spans="1:10" ht="16.5" customHeight="1" x14ac:dyDescent="0.3">
      <c r="A4" s="149"/>
      <c r="B4" s="145"/>
      <c r="C4" s="89" t="s">
        <v>48</v>
      </c>
      <c r="D4" s="77" t="s">
        <v>57</v>
      </c>
      <c r="E4" s="78" t="s">
        <v>49</v>
      </c>
      <c r="F4" s="78">
        <v>4</v>
      </c>
      <c r="G4" s="79">
        <f t="shared" ref="G4:G18" si="1">IF(E4="Quarter",F4*2/3,F4)</f>
        <v>4</v>
      </c>
      <c r="H4" s="78" t="s">
        <v>27</v>
      </c>
      <c r="I4" s="80">
        <f t="shared" si="0"/>
        <v>3</v>
      </c>
      <c r="J4" s="106">
        <f t="shared" ref="J4:J8" si="2">IFERROR(IF(I4="","",G4*I4),"")</f>
        <v>12</v>
      </c>
    </row>
    <row r="5" spans="1:10" ht="16.5" customHeight="1" x14ac:dyDescent="0.3">
      <c r="A5" s="149"/>
      <c r="B5" s="145"/>
      <c r="C5" s="89"/>
      <c r="D5" s="77"/>
      <c r="E5" s="78"/>
      <c r="F5" s="78"/>
      <c r="G5" s="79">
        <f t="shared" si="1"/>
        <v>0</v>
      </c>
      <c r="H5" s="78"/>
      <c r="I5" s="80" t="str">
        <f t="shared" si="0"/>
        <v/>
      </c>
      <c r="J5" s="106" t="str">
        <f t="shared" si="2"/>
        <v/>
      </c>
    </row>
    <row r="6" spans="1:10" ht="16.5" customHeight="1" x14ac:dyDescent="0.3">
      <c r="A6" s="149"/>
      <c r="B6" s="145"/>
      <c r="C6" s="89"/>
      <c r="D6" s="77"/>
      <c r="E6" s="78"/>
      <c r="F6" s="78"/>
      <c r="G6" s="79">
        <f t="shared" si="1"/>
        <v>0</v>
      </c>
      <c r="H6" s="78"/>
      <c r="I6" s="80" t="str">
        <f t="shared" si="0"/>
        <v/>
      </c>
      <c r="J6" s="106" t="str">
        <f t="shared" si="2"/>
        <v/>
      </c>
    </row>
    <row r="7" spans="1:10" ht="16.5" customHeight="1" x14ac:dyDescent="0.3">
      <c r="A7" s="149"/>
      <c r="B7" s="145"/>
      <c r="C7" s="89"/>
      <c r="D7" s="77"/>
      <c r="E7" s="78"/>
      <c r="F7" s="78"/>
      <c r="G7" s="79">
        <f t="shared" si="1"/>
        <v>0</v>
      </c>
      <c r="H7" s="78"/>
      <c r="I7" s="80" t="str">
        <f t="shared" si="0"/>
        <v/>
      </c>
      <c r="J7" s="106" t="str">
        <f t="shared" si="2"/>
        <v/>
      </c>
    </row>
    <row r="8" spans="1:10" ht="16.5" customHeight="1" thickBot="1" x14ac:dyDescent="0.35">
      <c r="A8" s="149"/>
      <c r="B8" s="146"/>
      <c r="C8" s="98"/>
      <c r="D8" s="85"/>
      <c r="E8" s="86"/>
      <c r="F8" s="86"/>
      <c r="G8" s="87">
        <f t="shared" si="1"/>
        <v>0</v>
      </c>
      <c r="H8" s="86"/>
      <c r="I8" s="88" t="str">
        <f t="shared" si="0"/>
        <v/>
      </c>
      <c r="J8" s="107" t="str">
        <f t="shared" si="2"/>
        <v/>
      </c>
    </row>
    <row r="9" spans="1:10" ht="16.5" customHeight="1" x14ac:dyDescent="0.3">
      <c r="A9" s="149"/>
      <c r="B9" s="145" t="s">
        <v>2</v>
      </c>
      <c r="C9" s="89" t="s">
        <v>50</v>
      </c>
      <c r="D9" s="89" t="s">
        <v>53</v>
      </c>
      <c r="E9" s="96" t="s">
        <v>24</v>
      </c>
      <c r="F9" s="96">
        <v>4</v>
      </c>
      <c r="G9" s="97">
        <f>IF(E9="Quarter",F9*2/3,F9)</f>
        <v>2.6666666666666665</v>
      </c>
      <c r="H9" s="96" t="s">
        <v>19</v>
      </c>
      <c r="I9" s="75">
        <f t="shared" si="0"/>
        <v>3.3</v>
      </c>
      <c r="J9" s="90">
        <f>IFERROR(IF(I9="","",G9*I9),"")</f>
        <v>8.7999999999999989</v>
      </c>
    </row>
    <row r="10" spans="1:10" ht="16.5" customHeight="1" x14ac:dyDescent="0.3">
      <c r="A10" s="149"/>
      <c r="B10" s="145"/>
      <c r="C10" s="76" t="s">
        <v>51</v>
      </c>
      <c r="D10" s="77" t="s">
        <v>53</v>
      </c>
      <c r="E10" s="78" t="s">
        <v>24</v>
      </c>
      <c r="F10" s="78">
        <v>4</v>
      </c>
      <c r="G10" s="79">
        <f>IF(E10="Quarter",F10*2/3,F10)</f>
        <v>2.6666666666666665</v>
      </c>
      <c r="H10" s="78" t="s">
        <v>26</v>
      </c>
      <c r="I10" s="80">
        <f t="shared" si="0"/>
        <v>3.7</v>
      </c>
      <c r="J10" s="106">
        <f t="shared" ref="J10:J12" si="3">IFERROR(IF(I10="","",G10*I10),"")</f>
        <v>9.8666666666666671</v>
      </c>
    </row>
    <row r="11" spans="1:10" ht="16.5" customHeight="1" x14ac:dyDescent="0.3">
      <c r="A11" s="149"/>
      <c r="B11" s="145"/>
      <c r="C11" s="81" t="s">
        <v>52</v>
      </c>
      <c r="D11" s="82" t="s">
        <v>53</v>
      </c>
      <c r="E11" s="83" t="s">
        <v>24</v>
      </c>
      <c r="F11" s="83">
        <v>4</v>
      </c>
      <c r="G11" s="79">
        <f>IF(E11="Quarter",F11*2/3,F11)</f>
        <v>2.6666666666666665</v>
      </c>
      <c r="H11" s="83" t="s">
        <v>25</v>
      </c>
      <c r="I11" s="80">
        <f t="shared" si="0"/>
        <v>4</v>
      </c>
      <c r="J11" s="106">
        <f t="shared" si="3"/>
        <v>10.666666666666666</v>
      </c>
    </row>
    <row r="12" spans="1:10" ht="16.5" customHeight="1" thickBot="1" x14ac:dyDescent="0.35">
      <c r="A12" s="149"/>
      <c r="B12" s="146"/>
      <c r="C12" s="85"/>
      <c r="D12" s="85"/>
      <c r="E12" s="86"/>
      <c r="F12" s="86"/>
      <c r="G12" s="87">
        <f>IF(E12="Quarter",F12*2/3,F12)</f>
        <v>0</v>
      </c>
      <c r="H12" s="83"/>
      <c r="I12" s="84" t="str">
        <f t="shared" si="0"/>
        <v/>
      </c>
      <c r="J12" s="107" t="str">
        <f t="shared" si="3"/>
        <v/>
      </c>
    </row>
    <row r="13" spans="1:10" ht="16.5" customHeight="1" thickBot="1" x14ac:dyDescent="0.35">
      <c r="A13" s="150"/>
      <c r="B13" s="91" t="s">
        <v>3</v>
      </c>
      <c r="C13" s="82"/>
      <c r="D13" s="82"/>
      <c r="E13" s="86"/>
      <c r="F13" s="86"/>
      <c r="G13" s="100">
        <f t="shared" si="1"/>
        <v>0</v>
      </c>
      <c r="H13" s="103"/>
      <c r="I13" s="101" t="str">
        <f t="shared" si="0"/>
        <v/>
      </c>
      <c r="J13" s="102" t="str">
        <f>IFERROR(IF(I13="","",G13*I13),"")</f>
        <v/>
      </c>
    </row>
    <row r="14" spans="1:10" ht="16.5" customHeight="1" x14ac:dyDescent="0.3">
      <c r="A14" s="151" t="s">
        <v>43</v>
      </c>
      <c r="B14" s="92" t="s">
        <v>12</v>
      </c>
      <c r="C14" s="72" t="s">
        <v>54</v>
      </c>
      <c r="D14" s="72" t="s">
        <v>55</v>
      </c>
      <c r="E14" s="73" t="s">
        <v>24</v>
      </c>
      <c r="F14" s="73">
        <v>5</v>
      </c>
      <c r="G14" s="74">
        <f t="shared" si="1"/>
        <v>3.3333333333333335</v>
      </c>
      <c r="H14" s="73" t="s">
        <v>27</v>
      </c>
      <c r="I14" s="75">
        <f t="shared" si="0"/>
        <v>3</v>
      </c>
      <c r="J14" s="90">
        <f>IFERROR(IF(I14="","",G14*I14),"")</f>
        <v>10</v>
      </c>
    </row>
    <row r="15" spans="1:10" ht="16.5" customHeight="1" x14ac:dyDescent="0.3">
      <c r="A15" s="152"/>
      <c r="B15" s="93" t="s">
        <v>13</v>
      </c>
      <c r="C15" s="77" t="s">
        <v>56</v>
      </c>
      <c r="D15" s="77" t="s">
        <v>57</v>
      </c>
      <c r="E15" s="78" t="s">
        <v>49</v>
      </c>
      <c r="F15" s="78">
        <v>3</v>
      </c>
      <c r="G15" s="79">
        <f t="shared" si="1"/>
        <v>3</v>
      </c>
      <c r="H15" s="78" t="s">
        <v>25</v>
      </c>
      <c r="I15" s="80">
        <f t="shared" si="0"/>
        <v>4</v>
      </c>
      <c r="J15" s="106">
        <f t="shared" ref="J15:J18" si="4">IFERROR(IF(I15="","",G15*I15),"")</f>
        <v>12</v>
      </c>
    </row>
    <row r="16" spans="1:10" ht="16.5" customHeight="1" x14ac:dyDescent="0.3">
      <c r="A16" s="152"/>
      <c r="B16" s="93" t="s">
        <v>14</v>
      </c>
      <c r="C16" s="77" t="s">
        <v>58</v>
      </c>
      <c r="D16" s="77" t="s">
        <v>57</v>
      </c>
      <c r="E16" s="78" t="s">
        <v>49</v>
      </c>
      <c r="F16" s="78">
        <v>4</v>
      </c>
      <c r="G16" s="79">
        <f t="shared" si="1"/>
        <v>4</v>
      </c>
      <c r="H16" s="78" t="s">
        <v>18</v>
      </c>
      <c r="I16" s="80">
        <f t="shared" si="0"/>
        <v>2.2999999999999998</v>
      </c>
      <c r="J16" s="106">
        <f t="shared" si="4"/>
        <v>9.1999999999999993</v>
      </c>
    </row>
    <row r="17" spans="1:10" ht="16.5" customHeight="1" x14ac:dyDescent="0.3">
      <c r="A17" s="152"/>
      <c r="B17" s="91" t="s">
        <v>15</v>
      </c>
      <c r="C17" s="82" t="s">
        <v>59</v>
      </c>
      <c r="D17" s="82" t="s">
        <v>61</v>
      </c>
      <c r="E17" s="78" t="s">
        <v>24</v>
      </c>
      <c r="F17" s="78">
        <v>4</v>
      </c>
      <c r="G17" s="79">
        <f t="shared" si="1"/>
        <v>2.6666666666666665</v>
      </c>
      <c r="H17" s="83" t="s">
        <v>25</v>
      </c>
      <c r="I17" s="84"/>
      <c r="J17" s="108"/>
    </row>
    <row r="18" spans="1:10" ht="16.5" customHeight="1" thickBot="1" x14ac:dyDescent="0.35">
      <c r="A18" s="153"/>
      <c r="B18" s="94"/>
      <c r="C18" s="85" t="s">
        <v>60</v>
      </c>
      <c r="D18" s="85" t="s">
        <v>61</v>
      </c>
      <c r="E18" s="86" t="s">
        <v>24</v>
      </c>
      <c r="F18" s="86">
        <v>4</v>
      </c>
      <c r="G18" s="87">
        <f t="shared" si="1"/>
        <v>2.6666666666666665</v>
      </c>
      <c r="H18" s="86" t="s">
        <v>30</v>
      </c>
      <c r="I18" s="88">
        <f>IFERROR(VLOOKUP(H18,$B$23:$C$33,2,FALSE),"")</f>
        <v>1</v>
      </c>
      <c r="J18" s="107">
        <f t="shared" si="4"/>
        <v>2.6666666666666665</v>
      </c>
    </row>
    <row r="19" spans="1:10" ht="20.25" customHeight="1" thickBot="1" x14ac:dyDescent="0.35">
      <c r="C19" s="57"/>
      <c r="D19" s="57"/>
      <c r="E19" s="154" t="s">
        <v>34</v>
      </c>
      <c r="F19" s="154"/>
      <c r="G19" s="154"/>
      <c r="H19" s="154"/>
      <c r="I19" s="154"/>
      <c r="J19" s="99">
        <f>IFERROR(SUM(J9:J12)/SUM(G9:G12),"")</f>
        <v>3.6666666666666661</v>
      </c>
    </row>
    <row r="20" spans="1:10" ht="20.25" customHeight="1" thickBot="1" x14ac:dyDescent="0.35">
      <c r="C20" s="58"/>
      <c r="D20" s="58"/>
      <c r="E20" s="155" t="s">
        <v>32</v>
      </c>
      <c r="F20" s="155"/>
      <c r="G20" s="155"/>
      <c r="H20" s="155"/>
      <c r="I20" s="155"/>
      <c r="J20" s="99">
        <f t="shared" ref="J20:J21" si="5">IFERROR(SUM(J10:J13)/SUM(G10:G13),"")</f>
        <v>3.8499999999999996</v>
      </c>
    </row>
    <row r="21" spans="1:10" ht="20.25" customHeight="1" thickBot="1" x14ac:dyDescent="0.35">
      <c r="C21" s="58"/>
      <c r="D21" s="58"/>
      <c r="E21" s="144" t="s">
        <v>33</v>
      </c>
      <c r="F21" s="144"/>
      <c r="G21" s="144"/>
      <c r="H21" s="144"/>
      <c r="I21" s="144"/>
      <c r="J21" s="99">
        <f t="shared" si="5"/>
        <v>3.4444444444444442</v>
      </c>
    </row>
    <row r="23" spans="1:10" hidden="1" x14ac:dyDescent="0.3">
      <c r="B23" t="s">
        <v>25</v>
      </c>
      <c r="C23" s="1">
        <v>4</v>
      </c>
      <c r="D23" s="1"/>
    </row>
    <row r="24" spans="1:10" hidden="1" x14ac:dyDescent="0.3">
      <c r="B24" t="s">
        <v>26</v>
      </c>
      <c r="C24" s="1">
        <v>3.7</v>
      </c>
      <c r="D24" s="1"/>
    </row>
    <row r="25" spans="1:10" hidden="1" x14ac:dyDescent="0.3">
      <c r="B25" t="s">
        <v>19</v>
      </c>
      <c r="C25" s="1">
        <v>3.3</v>
      </c>
      <c r="D25" s="1"/>
    </row>
    <row r="26" spans="1:10" hidden="1" x14ac:dyDescent="0.3">
      <c r="B26" t="s">
        <v>27</v>
      </c>
      <c r="C26" s="1">
        <v>3</v>
      </c>
      <c r="D26" s="1"/>
    </row>
    <row r="27" spans="1:10" hidden="1" x14ac:dyDescent="0.3">
      <c r="B27" t="s">
        <v>20</v>
      </c>
      <c r="C27" s="1">
        <v>2.7</v>
      </c>
      <c r="D27" s="1"/>
    </row>
    <row r="28" spans="1:10" hidden="1" x14ac:dyDescent="0.3">
      <c r="B28" t="s">
        <v>18</v>
      </c>
      <c r="C28" s="1">
        <v>2.2999999999999998</v>
      </c>
      <c r="D28" s="1"/>
    </row>
    <row r="29" spans="1:10" hidden="1" x14ac:dyDescent="0.3">
      <c r="B29" t="s">
        <v>21</v>
      </c>
      <c r="C29" s="1">
        <v>2</v>
      </c>
      <c r="D29" s="1"/>
    </row>
    <row r="30" spans="1:10" hidden="1" x14ac:dyDescent="0.3">
      <c r="B30" t="s">
        <v>28</v>
      </c>
      <c r="C30" s="1">
        <v>1.7</v>
      </c>
      <c r="D30" s="1"/>
    </row>
    <row r="31" spans="1:10" hidden="1" x14ac:dyDescent="0.3">
      <c r="B31" t="s">
        <v>29</v>
      </c>
      <c r="C31" s="1">
        <v>1.3</v>
      </c>
      <c r="D31" s="1"/>
    </row>
    <row r="32" spans="1:10" hidden="1" x14ac:dyDescent="0.3">
      <c r="B32" t="s">
        <v>30</v>
      </c>
      <c r="C32" s="1">
        <v>1</v>
      </c>
      <c r="D32" s="1"/>
    </row>
    <row r="33" spans="2:4" hidden="1" x14ac:dyDescent="0.3">
      <c r="B33" t="s">
        <v>31</v>
      </c>
      <c r="C33" s="1">
        <v>0</v>
      </c>
      <c r="D33" s="1"/>
    </row>
  </sheetData>
  <mergeCells count="7">
    <mergeCell ref="E21:I21"/>
    <mergeCell ref="A3:A13"/>
    <mergeCell ref="B3:B8"/>
    <mergeCell ref="B9:B12"/>
    <mergeCell ref="A14:A18"/>
    <mergeCell ref="E19:I19"/>
    <mergeCell ref="E20:I20"/>
  </mergeCells>
  <dataValidations count="3">
    <dataValidation type="list" allowBlank="1" showInputMessage="1" showErrorMessage="1" sqref="H3:H17" xr:uid="{24E8530B-6E47-4905-B3E7-C683D171A279}">
      <formula1>"A, A-, B+, B, B-, C+, C, "</formula1>
    </dataValidation>
    <dataValidation type="list" allowBlank="1" showInputMessage="1" showErrorMessage="1" sqref="E3:E18" xr:uid="{E52EB10F-0205-46B2-B22B-8900C5E0246F}">
      <formula1>"Semester, Quarter"</formula1>
    </dataValidation>
    <dataValidation type="list" allowBlank="1" showInputMessage="1" showErrorMessage="1" sqref="H18" xr:uid="{4DBFBA37-61A6-4923-ACE0-757AF552CB98}">
      <formula1>"A, A-, B+, B, B-, C+, C, C-, D+, D"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2626-C0BA-42AF-9579-738DD8272B70}">
  <dimension ref="A1:J36"/>
  <sheetViews>
    <sheetView tabSelected="1" workbookViewId="0">
      <selection activeCell="L16" sqref="L16"/>
    </sheetView>
  </sheetViews>
  <sheetFormatPr defaultRowHeight="14.4" x14ac:dyDescent="0.3"/>
  <cols>
    <col min="1" max="1" width="5.109375" customWidth="1"/>
    <col min="2" max="2" width="13.5546875" bestFit="1" customWidth="1"/>
    <col min="3" max="3" width="10.44140625" customWidth="1"/>
    <col min="4" max="4" width="19.5546875" customWidth="1"/>
    <col min="5" max="5" width="14.33203125" customWidth="1"/>
    <col min="6" max="6" width="9.44140625" bestFit="1" customWidth="1"/>
    <col min="7" max="7" width="11.44140625" customWidth="1"/>
    <col min="8" max="8" width="9.6640625" customWidth="1"/>
    <col min="9" max="9" width="7.5546875" customWidth="1"/>
    <col min="10" max="10" width="10" customWidth="1"/>
  </cols>
  <sheetData>
    <row r="1" spans="1:10" ht="45" customHeight="1" thickBot="1" x14ac:dyDescent="0.35">
      <c r="A1" s="104"/>
      <c r="B1" s="65"/>
      <c r="C1" s="66" t="s">
        <v>46</v>
      </c>
      <c r="D1" s="67" t="s">
        <v>36</v>
      </c>
      <c r="E1" s="66" t="s">
        <v>62</v>
      </c>
      <c r="F1" s="68" t="s">
        <v>40</v>
      </c>
      <c r="G1" s="69" t="s">
        <v>41</v>
      </c>
      <c r="H1" s="68" t="s">
        <v>63</v>
      </c>
      <c r="I1" s="66" t="s">
        <v>44</v>
      </c>
      <c r="J1" s="71" t="s">
        <v>45</v>
      </c>
    </row>
    <row r="2" spans="1:10" ht="15" thickBot="1" x14ac:dyDescent="0.35">
      <c r="A2" s="105"/>
      <c r="B2" s="110" t="s">
        <v>35</v>
      </c>
      <c r="C2" s="111" t="s">
        <v>37</v>
      </c>
      <c r="D2" s="111" t="s">
        <v>38</v>
      </c>
      <c r="E2" s="112" t="s">
        <v>24</v>
      </c>
      <c r="F2" s="113">
        <v>4</v>
      </c>
      <c r="G2" s="114">
        <v>2.67</v>
      </c>
      <c r="H2" s="113" t="s">
        <v>26</v>
      </c>
      <c r="I2" s="115">
        <v>3.7</v>
      </c>
      <c r="J2" s="116">
        <v>9.8789999999999996</v>
      </c>
    </row>
    <row r="3" spans="1:10" ht="16.5" customHeight="1" x14ac:dyDescent="0.3">
      <c r="A3" s="148" t="s">
        <v>42</v>
      </c>
      <c r="B3" s="147" t="s">
        <v>0</v>
      </c>
      <c r="C3" s="122"/>
      <c r="D3" s="122"/>
      <c r="E3" s="117"/>
      <c r="F3" s="117"/>
      <c r="G3" s="74">
        <f>IF(E3="Quarter",F3*2/3,F3)</f>
        <v>0</v>
      </c>
      <c r="H3" s="117"/>
      <c r="I3" s="131" t="str">
        <f t="shared" ref="I3:I20" si="0">IFERROR(VLOOKUP(H3,$B$26:$C$36,2,FALSE),"")</f>
        <v/>
      </c>
      <c r="J3" s="130" t="str">
        <f>IFERROR(IF(I3="","",G3*I3),"")</f>
        <v/>
      </c>
    </row>
    <row r="4" spans="1:10" ht="16.5" customHeight="1" x14ac:dyDescent="0.3">
      <c r="A4" s="149"/>
      <c r="B4" s="145"/>
      <c r="C4" s="123"/>
      <c r="D4" s="124"/>
      <c r="E4" s="118"/>
      <c r="F4" s="118"/>
      <c r="G4" s="79">
        <f t="shared" ref="G4:G21" si="1">IF(E4="Quarter",F4*2/3,F4)</f>
        <v>0</v>
      </c>
      <c r="H4" s="118"/>
      <c r="I4" s="132" t="str">
        <f t="shared" si="0"/>
        <v/>
      </c>
      <c r="J4" s="133" t="str">
        <f t="shared" ref="J4:J8" si="2">IFERROR(IF(I4="","",G4*I4),"")</f>
        <v/>
      </c>
    </row>
    <row r="5" spans="1:10" ht="16.5" customHeight="1" x14ac:dyDescent="0.3">
      <c r="A5" s="149"/>
      <c r="B5" s="145"/>
      <c r="C5" s="123"/>
      <c r="D5" s="124"/>
      <c r="E5" s="118"/>
      <c r="F5" s="118"/>
      <c r="G5" s="79">
        <f t="shared" si="1"/>
        <v>0</v>
      </c>
      <c r="H5" s="118"/>
      <c r="I5" s="132" t="str">
        <f t="shared" si="0"/>
        <v/>
      </c>
      <c r="J5" s="133" t="str">
        <f t="shared" si="2"/>
        <v/>
      </c>
    </row>
    <row r="6" spans="1:10" ht="16.5" customHeight="1" x14ac:dyDescent="0.3">
      <c r="A6" s="149"/>
      <c r="B6" s="145"/>
      <c r="C6" s="123"/>
      <c r="D6" s="124"/>
      <c r="E6" s="118"/>
      <c r="F6" s="118"/>
      <c r="G6" s="79">
        <f t="shared" si="1"/>
        <v>0</v>
      </c>
      <c r="H6" s="118"/>
      <c r="I6" s="132" t="str">
        <f t="shared" si="0"/>
        <v/>
      </c>
      <c r="J6" s="133" t="str">
        <f t="shared" si="2"/>
        <v/>
      </c>
    </row>
    <row r="7" spans="1:10" ht="16.5" customHeight="1" x14ac:dyDescent="0.3">
      <c r="A7" s="149"/>
      <c r="B7" s="145"/>
      <c r="C7" s="123"/>
      <c r="D7" s="124"/>
      <c r="E7" s="118"/>
      <c r="F7" s="118"/>
      <c r="G7" s="79">
        <f t="shared" si="1"/>
        <v>0</v>
      </c>
      <c r="H7" s="118"/>
      <c r="I7" s="132" t="str">
        <f t="shared" si="0"/>
        <v/>
      </c>
      <c r="J7" s="133" t="str">
        <f t="shared" si="2"/>
        <v/>
      </c>
    </row>
    <row r="8" spans="1:10" ht="16.5" customHeight="1" thickBot="1" x14ac:dyDescent="0.35">
      <c r="A8" s="149"/>
      <c r="B8" s="146"/>
      <c r="C8" s="125"/>
      <c r="D8" s="126"/>
      <c r="E8" s="119"/>
      <c r="F8" s="119"/>
      <c r="G8" s="87">
        <f t="shared" si="1"/>
        <v>0</v>
      </c>
      <c r="H8" s="119"/>
      <c r="I8" s="134" t="str">
        <f t="shared" si="0"/>
        <v/>
      </c>
      <c r="J8" s="135" t="str">
        <f t="shared" si="2"/>
        <v/>
      </c>
    </row>
    <row r="9" spans="1:10" ht="16.5" customHeight="1" x14ac:dyDescent="0.3">
      <c r="A9" s="149"/>
      <c r="B9" s="145" t="s">
        <v>2</v>
      </c>
      <c r="C9" s="123"/>
      <c r="D9" s="123"/>
      <c r="E9" s="120"/>
      <c r="F9" s="120"/>
      <c r="G9" s="97">
        <f t="shared" ref="G9:G14" si="3">IF(E9="Quarter",F9*2/3,F9)</f>
        <v>0</v>
      </c>
      <c r="H9" s="120"/>
      <c r="I9" s="131" t="str">
        <f t="shared" si="0"/>
        <v/>
      </c>
      <c r="J9" s="130" t="str">
        <f>IFERROR(IF(I9="","",G9*I9),"")</f>
        <v/>
      </c>
    </row>
    <row r="10" spans="1:10" ht="16.5" customHeight="1" x14ac:dyDescent="0.3">
      <c r="A10" s="149"/>
      <c r="B10" s="145"/>
      <c r="C10" s="127"/>
      <c r="D10" s="124"/>
      <c r="E10" s="118"/>
      <c r="F10" s="118"/>
      <c r="G10" s="79">
        <f t="shared" si="3"/>
        <v>0</v>
      </c>
      <c r="H10" s="118"/>
      <c r="I10" s="132" t="str">
        <f t="shared" si="0"/>
        <v/>
      </c>
      <c r="J10" s="133" t="str">
        <f t="shared" ref="J10:J14" si="4">IFERROR(IF(I10="","",G10*I10),"")</f>
        <v/>
      </c>
    </row>
    <row r="11" spans="1:10" ht="16.5" customHeight="1" x14ac:dyDescent="0.3">
      <c r="A11" s="149"/>
      <c r="B11" s="145"/>
      <c r="C11" s="128"/>
      <c r="D11" s="129"/>
      <c r="E11" s="121"/>
      <c r="F11" s="121"/>
      <c r="G11" s="79">
        <f t="shared" si="3"/>
        <v>0</v>
      </c>
      <c r="H11" s="121"/>
      <c r="I11" s="132" t="str">
        <f t="shared" si="0"/>
        <v/>
      </c>
      <c r="J11" s="133" t="str">
        <f t="shared" si="4"/>
        <v/>
      </c>
    </row>
    <row r="12" spans="1:10" ht="16.5" customHeight="1" x14ac:dyDescent="0.3">
      <c r="A12" s="149"/>
      <c r="B12" s="145"/>
      <c r="C12" s="128"/>
      <c r="D12" s="129"/>
      <c r="E12" s="121"/>
      <c r="F12" s="121"/>
      <c r="G12" s="79">
        <f t="shared" si="3"/>
        <v>0</v>
      </c>
      <c r="H12" s="121"/>
      <c r="I12" s="132" t="str">
        <f t="shared" si="0"/>
        <v/>
      </c>
      <c r="J12" s="133" t="str">
        <f t="shared" ref="J12" si="5">IFERROR(IF(I12="","",G12*I12),"")</f>
        <v/>
      </c>
    </row>
    <row r="13" spans="1:10" ht="16.5" customHeight="1" x14ac:dyDescent="0.3">
      <c r="A13" s="149"/>
      <c r="B13" s="145"/>
      <c r="C13" s="128"/>
      <c r="D13" s="129"/>
      <c r="E13" s="121"/>
      <c r="F13" s="121"/>
      <c r="G13" s="79">
        <f t="shared" si="3"/>
        <v>0</v>
      </c>
      <c r="H13" s="121"/>
      <c r="I13" s="132" t="str">
        <f t="shared" si="0"/>
        <v/>
      </c>
      <c r="J13" s="133" t="str">
        <f t="shared" si="4"/>
        <v/>
      </c>
    </row>
    <row r="14" spans="1:10" ht="16.5" customHeight="1" thickBot="1" x14ac:dyDescent="0.35">
      <c r="A14" s="149"/>
      <c r="B14" s="146"/>
      <c r="C14" s="126"/>
      <c r="D14" s="126"/>
      <c r="E14" s="119"/>
      <c r="F14" s="119"/>
      <c r="G14" s="87">
        <f t="shared" si="3"/>
        <v>0</v>
      </c>
      <c r="H14" s="121"/>
      <c r="I14" s="136" t="str">
        <f t="shared" si="0"/>
        <v/>
      </c>
      <c r="J14" s="135" t="str">
        <f t="shared" si="4"/>
        <v/>
      </c>
    </row>
    <row r="15" spans="1:10" ht="16.5" customHeight="1" x14ac:dyDescent="0.3">
      <c r="A15" s="149"/>
      <c r="B15" s="147" t="s">
        <v>3</v>
      </c>
      <c r="C15" s="129"/>
      <c r="D15" s="129"/>
      <c r="E15" s="117"/>
      <c r="F15" s="117"/>
      <c r="G15" s="109">
        <f t="shared" ref="G15" si="6">IF(E15="Quarter",F15*2/3,F15)</f>
        <v>0</v>
      </c>
      <c r="H15" s="117"/>
      <c r="I15" s="131" t="str">
        <f t="shared" si="0"/>
        <v/>
      </c>
      <c r="J15" s="130" t="str">
        <f>IFERROR(IF(I15="","",G15*I15),"")</f>
        <v/>
      </c>
    </row>
    <row r="16" spans="1:10" ht="16.5" customHeight="1" thickBot="1" x14ac:dyDescent="0.35">
      <c r="A16" s="150"/>
      <c r="B16" s="146"/>
      <c r="C16" s="129"/>
      <c r="D16" s="129"/>
      <c r="E16" s="119"/>
      <c r="F16" s="119"/>
      <c r="G16" s="100">
        <f t="shared" si="1"/>
        <v>0</v>
      </c>
      <c r="H16" s="119"/>
      <c r="I16" s="134" t="str">
        <f t="shared" si="0"/>
        <v/>
      </c>
      <c r="J16" s="135" t="str">
        <f>IFERROR(IF(I16="","",G16*I16),"")</f>
        <v/>
      </c>
    </row>
    <row r="17" spans="1:10" ht="16.5" customHeight="1" x14ac:dyDescent="0.3">
      <c r="A17" s="151" t="s">
        <v>43</v>
      </c>
      <c r="B17" s="92" t="s">
        <v>12</v>
      </c>
      <c r="C17" s="122"/>
      <c r="D17" s="122"/>
      <c r="E17" s="117"/>
      <c r="F17" s="117"/>
      <c r="G17" s="74">
        <f t="shared" si="1"/>
        <v>0</v>
      </c>
      <c r="H17" s="117"/>
      <c r="I17" s="131" t="str">
        <f t="shared" si="0"/>
        <v/>
      </c>
      <c r="J17" s="130" t="str">
        <f>IFERROR(IF(I17="","",G17*I17),"")</f>
        <v/>
      </c>
    </row>
    <row r="18" spans="1:10" ht="16.5" customHeight="1" x14ac:dyDescent="0.3">
      <c r="A18" s="152"/>
      <c r="B18" s="93" t="s">
        <v>13</v>
      </c>
      <c r="C18" s="124"/>
      <c r="D18" s="124"/>
      <c r="E18" s="118"/>
      <c r="F18" s="118"/>
      <c r="G18" s="79">
        <f t="shared" si="1"/>
        <v>0</v>
      </c>
      <c r="H18" s="118"/>
      <c r="I18" s="132" t="str">
        <f t="shared" si="0"/>
        <v/>
      </c>
      <c r="J18" s="133" t="str">
        <f t="shared" ref="J18:J21" si="7">IFERROR(IF(I18="","",G18*I18),"")</f>
        <v/>
      </c>
    </row>
    <row r="19" spans="1:10" ht="16.5" customHeight="1" x14ac:dyDescent="0.3">
      <c r="A19" s="152"/>
      <c r="B19" s="93" t="s">
        <v>14</v>
      </c>
      <c r="C19" s="124"/>
      <c r="D19" s="124"/>
      <c r="E19" s="118"/>
      <c r="F19" s="118"/>
      <c r="G19" s="79">
        <f t="shared" si="1"/>
        <v>0</v>
      </c>
      <c r="H19" s="118"/>
      <c r="I19" s="132" t="str">
        <f t="shared" si="0"/>
        <v/>
      </c>
      <c r="J19" s="133" t="str">
        <f t="shared" si="7"/>
        <v/>
      </c>
    </row>
    <row r="20" spans="1:10" ht="16.5" customHeight="1" x14ac:dyDescent="0.3">
      <c r="A20" s="152"/>
      <c r="B20" s="156" t="s">
        <v>15</v>
      </c>
      <c r="C20" s="129"/>
      <c r="D20" s="129"/>
      <c r="E20" s="118"/>
      <c r="F20" s="118"/>
      <c r="G20" s="79">
        <f t="shared" si="1"/>
        <v>0</v>
      </c>
      <c r="H20" s="121"/>
      <c r="I20" s="132" t="str">
        <f t="shared" si="0"/>
        <v/>
      </c>
      <c r="J20" s="133" t="str">
        <f t="shared" si="7"/>
        <v/>
      </c>
    </row>
    <row r="21" spans="1:10" ht="16.5" customHeight="1" thickBot="1" x14ac:dyDescent="0.35">
      <c r="A21" s="153"/>
      <c r="B21" s="146"/>
      <c r="C21" s="126"/>
      <c r="D21" s="126"/>
      <c r="E21" s="119"/>
      <c r="F21" s="119"/>
      <c r="G21" s="87">
        <f t="shared" si="1"/>
        <v>0</v>
      </c>
      <c r="H21" s="119"/>
      <c r="I21" s="134" t="str">
        <f>IFERROR(VLOOKUP(H21,$B$26:$C$36,2,FALSE),"")</f>
        <v/>
      </c>
      <c r="J21" s="135" t="str">
        <f t="shared" si="7"/>
        <v/>
      </c>
    </row>
    <row r="22" spans="1:10" ht="20.25" customHeight="1" thickBot="1" x14ac:dyDescent="0.35">
      <c r="C22" s="57"/>
      <c r="D22" s="57"/>
      <c r="E22" s="154" t="s">
        <v>64</v>
      </c>
      <c r="F22" s="154"/>
      <c r="G22" s="154"/>
      <c r="H22" s="154"/>
      <c r="I22" s="154"/>
      <c r="J22" s="137" t="str">
        <f>IF(ISERROR(SUM(J9:J14)/SUM(G9:G14)),"",TRUNC((SUM(J9:J14)/SUM(G9:G14)),3))</f>
        <v/>
      </c>
    </row>
    <row r="23" spans="1:10" ht="20.25" customHeight="1" thickBot="1" x14ac:dyDescent="0.35">
      <c r="C23" s="58"/>
      <c r="D23" s="58"/>
      <c r="E23" s="155" t="s">
        <v>32</v>
      </c>
      <c r="F23" s="155"/>
      <c r="G23" s="155"/>
      <c r="H23" s="155"/>
      <c r="I23" s="155"/>
      <c r="J23" s="137" t="str">
        <f>IF(ISERROR(SUM(J3:J16)/SUM(G3:G16)),"",TRUNC((SUM(J3:J16)/SUM(G3:G16)),3))</f>
        <v/>
      </c>
    </row>
    <row r="24" spans="1:10" ht="20.25" customHeight="1" thickBot="1" x14ac:dyDescent="0.35">
      <c r="C24" s="58"/>
      <c r="D24" s="58"/>
      <c r="E24" s="144" t="s">
        <v>33</v>
      </c>
      <c r="F24" s="144"/>
      <c r="G24" s="144"/>
      <c r="H24" s="144"/>
      <c r="I24" s="144"/>
      <c r="J24" s="137" t="str">
        <f>IF(ISERROR(SUM(J3:J21)/SUM(G3:G21)),"",TRUNC((SUM(J3:J21)/SUM(G3:G21)),3))</f>
        <v/>
      </c>
    </row>
    <row r="26" spans="1:10" hidden="1" x14ac:dyDescent="0.3">
      <c r="B26" t="s">
        <v>25</v>
      </c>
      <c r="C26" s="1">
        <v>4</v>
      </c>
      <c r="D26" s="1"/>
    </row>
    <row r="27" spans="1:10" hidden="1" x14ac:dyDescent="0.3">
      <c r="B27" t="s">
        <v>26</v>
      </c>
      <c r="C27" s="1">
        <v>3.7</v>
      </c>
      <c r="D27" s="1"/>
    </row>
    <row r="28" spans="1:10" hidden="1" x14ac:dyDescent="0.3">
      <c r="B28" t="s">
        <v>19</v>
      </c>
      <c r="C28" s="1">
        <v>3.3</v>
      </c>
      <c r="D28" s="1"/>
    </row>
    <row r="29" spans="1:10" hidden="1" x14ac:dyDescent="0.3">
      <c r="B29" t="s">
        <v>27</v>
      </c>
      <c r="C29" s="1">
        <v>3</v>
      </c>
      <c r="D29" s="1"/>
    </row>
    <row r="30" spans="1:10" hidden="1" x14ac:dyDescent="0.3">
      <c r="B30" t="s">
        <v>20</v>
      </c>
      <c r="C30" s="1">
        <v>2.7</v>
      </c>
      <c r="D30" s="1"/>
    </row>
    <row r="31" spans="1:10" hidden="1" x14ac:dyDescent="0.3">
      <c r="B31" t="s">
        <v>18</v>
      </c>
      <c r="C31" s="1">
        <v>2.2999999999999998</v>
      </c>
      <c r="D31" s="1"/>
    </row>
    <row r="32" spans="1:10" hidden="1" x14ac:dyDescent="0.3">
      <c r="B32" t="s">
        <v>21</v>
      </c>
      <c r="C32" s="1">
        <v>2</v>
      </c>
      <c r="D32" s="1"/>
    </row>
    <row r="33" spans="2:4" hidden="1" x14ac:dyDescent="0.3">
      <c r="B33" t="s">
        <v>28</v>
      </c>
      <c r="C33" s="1">
        <v>1.7</v>
      </c>
      <c r="D33" s="1"/>
    </row>
    <row r="34" spans="2:4" hidden="1" x14ac:dyDescent="0.3">
      <c r="B34" t="s">
        <v>29</v>
      </c>
      <c r="C34" s="1">
        <v>1.3</v>
      </c>
      <c r="D34" s="1"/>
    </row>
    <row r="35" spans="2:4" hidden="1" x14ac:dyDescent="0.3">
      <c r="B35" t="s">
        <v>30</v>
      </c>
      <c r="C35" s="1">
        <v>1</v>
      </c>
      <c r="D35" s="1"/>
    </row>
    <row r="36" spans="2:4" hidden="1" x14ac:dyDescent="0.3">
      <c r="B36" t="s">
        <v>31</v>
      </c>
      <c r="C36" s="1">
        <v>0</v>
      </c>
      <c r="D36" s="1"/>
    </row>
  </sheetData>
  <sheetProtection algorithmName="SHA-512" hashValue="TOTEjXZzj/d3ph3xOehkbSDtAATy4+VNPoSSH5ZQD1e6no8xkBb4V/yDsyRu+psi7AtyjiWRRUDOxZnwfL61Hw==" saltValue="hvOVjvil0Eb9FN9qyxikwg==" spinCount="100000" sheet="1" formatCells="0" formatColumns="0" formatRows="0" insertColumns="0" insertRows="0" insertHyperlinks="0" deleteColumns="0" deleteRows="0" sort="0" autoFilter="0" pivotTables="0"/>
  <mergeCells count="9">
    <mergeCell ref="E24:I24"/>
    <mergeCell ref="B15:B16"/>
    <mergeCell ref="B20:B21"/>
    <mergeCell ref="A3:A16"/>
    <mergeCell ref="B3:B8"/>
    <mergeCell ref="B9:B14"/>
    <mergeCell ref="A17:A21"/>
    <mergeCell ref="E22:I22"/>
    <mergeCell ref="E23:I23"/>
  </mergeCells>
  <dataValidations count="3">
    <dataValidation type="list" allowBlank="1" showInputMessage="1" showErrorMessage="1" sqref="H21" xr:uid="{F9064CD3-3BA1-4DAB-90FE-805653CEA6BD}">
      <formula1>"A, A-, B+, B, B-, C+, C, C-, D+, D"</formula1>
    </dataValidation>
    <dataValidation type="list" allowBlank="1" showInputMessage="1" showErrorMessage="1" sqref="E3:E21" xr:uid="{A8B5FAB3-F9B1-42D2-A8FE-F349F26611CC}">
      <formula1>"Semester, Quarter"</formula1>
    </dataValidation>
    <dataValidation type="list" allowBlank="1" showInputMessage="1" showErrorMessage="1" sqref="H3:H20" xr:uid="{1411BC91-7769-4149-B955-5DD8E92BE877}">
      <formula1>"A, A-, B+, B, B-, C+, C, 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DONT use</vt:lpstr>
      <vt:lpstr>TEST</vt:lpstr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Misako Murphy</dc:creator>
  <cp:lastModifiedBy>Misako Murphy</cp:lastModifiedBy>
  <dcterms:created xsi:type="dcterms:W3CDTF">2021-05-14T15:15:30Z</dcterms:created>
  <dcterms:modified xsi:type="dcterms:W3CDTF">2022-05-31T23:29:41Z</dcterms:modified>
</cp:coreProperties>
</file>